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Profile\Desktop\"/>
    </mc:Choice>
  </mc:AlternateContent>
  <bookViews>
    <workbookView xWindow="0" yWindow="0" windowWidth="28800" windowHeight="13020" activeTab="2"/>
  </bookViews>
  <sheets>
    <sheet name="Summary" sheetId="2" r:id="rId1"/>
    <sheet name="PriceSummary_0" sheetId="3" r:id="rId2"/>
    <sheet name="Comparison with Points" sheetId="7" r:id="rId3"/>
    <sheet name="References_1" sheetId="4" r:id="rId4"/>
    <sheet name="Subcontractors_2" sheetId="5" r:id="rId5"/>
    <sheet name="Conflict Of Interest_3" sheetId="6" r:id="rId6"/>
  </sheets>
  <calcPr calcId="152511"/>
</workbook>
</file>

<file path=xl/calcChain.xml><?xml version="1.0" encoding="utf-8"?>
<calcChain xmlns="http://schemas.openxmlformats.org/spreadsheetml/2006/main">
  <c r="E6" i="7" l="1"/>
  <c r="I8" i="7"/>
  <c r="I5" i="7"/>
  <c r="E7" i="7"/>
  <c r="E4" i="7"/>
  <c r="E3" i="7"/>
  <c r="P8" i="7"/>
  <c r="Q8" i="7" s="1"/>
  <c r="E8" i="7"/>
  <c r="D8" i="7"/>
  <c r="L8" i="7"/>
  <c r="M8" i="7" s="1"/>
  <c r="I7" i="7"/>
  <c r="H7" i="7"/>
  <c r="L5" i="7"/>
  <c r="M5" i="7" s="1"/>
  <c r="E5" i="7"/>
  <c r="D5" i="7"/>
  <c r="I3" i="7"/>
  <c r="I4" i="7"/>
  <c r="H4" i="7"/>
  <c r="H3" i="7"/>
</calcChain>
</file>

<file path=xl/sharedStrings.xml><?xml version="1.0" encoding="utf-8"?>
<sst xmlns="http://schemas.openxmlformats.org/spreadsheetml/2006/main" count="294" uniqueCount="146">
  <si>
    <t>RFP/2019-09SNO - Snowplowing/Salting/Sanding - Overview of Schedule of Prices</t>
  </si>
  <si>
    <t>Kembel Group Inc</t>
  </si>
  <si>
    <t>Adapt. For Any Situation</t>
  </si>
  <si>
    <t>Dirtworks Contracting</t>
  </si>
  <si>
    <t>Jerry Franzese Trucking Ltd.</t>
  </si>
  <si>
    <t>NEXGEN BUILDERS LIMITED</t>
  </si>
  <si>
    <t>Contracting Kings Inc</t>
  </si>
  <si>
    <t>Trash Trailers</t>
  </si>
  <si>
    <t>Submission 1</t>
  </si>
  <si>
    <t>Schedule</t>
  </si>
  <si>
    <t>Total</t>
  </si>
  <si>
    <t>Price Summary</t>
  </si>
  <si>
    <t>References</t>
  </si>
  <si>
    <t>Not included in total</t>
  </si>
  <si>
    <t>Subcontractors</t>
  </si>
  <si>
    <t>Subtotal Contract Amount:</t>
  </si>
  <si>
    <t>RFP/2019-09SNO - Snowplowing/Salting/Sanding - Quote Form - Price Summary</t>
  </si>
  <si>
    <t>Line Item</t>
  </si>
  <si>
    <t>Sites</t>
  </si>
  <si>
    <t>Snowplow Price</t>
  </si>
  <si>
    <t>Salt/Sand Price</t>
  </si>
  <si>
    <t>Total Price for (1) Plow and (1) Salt/Sand</t>
  </si>
  <si>
    <t xml:space="preserve">Block 1
Holy Family
St. Ann
St. Martin
</t>
  </si>
  <si>
    <t xml:space="preserve">Block 2
St. Jude
St. Elizabeth
St. Patrick
Pope J Paul
</t>
  </si>
  <si>
    <t>Block 3
Board Office
St. Thomas
St. Vincent
St. Francis</t>
  </si>
  <si>
    <t xml:space="preserve">Block 4
St. Margaret
B. Gallagher
St. Ignatius
St. Paul
</t>
  </si>
  <si>
    <t xml:space="preserve">Block 5
St. Bernard
Holy Cross
O.L.O.C
</t>
  </si>
  <si>
    <t xml:space="preserve">Block 6
Corp Christi
St. Pius
E.Q Jennings
</t>
  </si>
  <si>
    <t>Subtotal:</t>
  </si>
  <si>
    <t>RFP/2019-09SNO - Snowplowing/Salting/Sanding - References</t>
  </si>
  <si>
    <t>Contact Name</t>
  </si>
  <si>
    <t>Reference Company Name</t>
  </si>
  <si>
    <t>Reference Address</t>
  </si>
  <si>
    <t>Reference Phone Number</t>
  </si>
  <si>
    <t>Dave Stewart</t>
  </si>
  <si>
    <t>Lakehead Public Schools</t>
  </si>
  <si>
    <t xml:space="preserve">2135 Sills Street
Thunder Bay Ontario
P7E 5T2
</t>
  </si>
  <si>
    <t>625-5235</t>
  </si>
  <si>
    <t>Barry Calland</t>
  </si>
  <si>
    <t>TBDSSAB</t>
  </si>
  <si>
    <t>231 May St S
Thunder Bay ON P7E1B5</t>
  </si>
  <si>
    <t>807-632-7554</t>
  </si>
  <si>
    <t>jean Louis-Lepage</t>
  </si>
  <si>
    <t>French School Board</t>
  </si>
  <si>
    <t>175 High Street N.</t>
  </si>
  <si>
    <t>807-343-4082</t>
  </si>
  <si>
    <t>Steve Elsie</t>
  </si>
  <si>
    <t xml:space="preserve">Bombardier Transportation </t>
  </si>
  <si>
    <t>1001 Montreal St. Thunder Bay ON P7C 4V6</t>
  </si>
  <si>
    <t>(807) 631-3440</t>
  </si>
  <si>
    <t>PAUL MIGNAULT</t>
  </si>
  <si>
    <t>TBCDSB</t>
  </si>
  <si>
    <t>459 W VICTORIA AVE.</t>
  </si>
  <si>
    <t>625-1506</t>
  </si>
  <si>
    <t xml:space="preserve">Alison Livingston </t>
  </si>
  <si>
    <t xml:space="preserve">Westfort Laundromat </t>
  </si>
  <si>
    <t xml:space="preserve">Boundary Drive </t>
  </si>
  <si>
    <t>807-624-7941</t>
  </si>
  <si>
    <t>ALI ALTAF</t>
  </si>
  <si>
    <t>HUSKY TRUCK STOP</t>
  </si>
  <si>
    <t xml:space="preserve"> 1120 Alloy Dr Thunder Bay ON P7B 5W3</t>
  </si>
  <si>
    <t>8077094199</t>
  </si>
  <si>
    <t>Steve Cambly</t>
  </si>
  <si>
    <t>William Creighton Youth Services</t>
  </si>
  <si>
    <t>1024 Oliver Rd
 PO Box 10632 Thunder Bay ON P7B 6V1</t>
  </si>
  <si>
    <t>627-2509</t>
  </si>
  <si>
    <t>Jeremy Hayden</t>
  </si>
  <si>
    <t>Aecon Construction</t>
  </si>
  <si>
    <t>20 Carlson Crt Suite 105
Toronto ON M9W7K6</t>
  </si>
  <si>
    <t>807-355-4765</t>
  </si>
  <si>
    <t>Ginny Merritt</t>
  </si>
  <si>
    <t>Corbek Services</t>
  </si>
  <si>
    <t>741 Hodder Ave.</t>
  </si>
  <si>
    <t>807-626-6260</t>
  </si>
  <si>
    <t>Hilary Chesterman/
Frank Sgambelluri</t>
  </si>
  <si>
    <t>Lakeahead University Security Services</t>
  </si>
  <si>
    <t>955 Oliver Road Thunder Bay ON P7B 5E1</t>
  </si>
  <si>
    <t>(807) 343-8131</t>
  </si>
  <si>
    <t>DON CLAPP</t>
  </si>
  <si>
    <t>NATIVE PEPLE OF THUNDER BAY DEVELOPMENT CORP.</t>
  </si>
  <si>
    <t>230 VAN NORMAN STREET</t>
  </si>
  <si>
    <t>343-9401</t>
  </si>
  <si>
    <t xml:space="preserve">John Takacs </t>
  </si>
  <si>
    <t xml:space="preserve">JT Properties </t>
  </si>
  <si>
    <t xml:space="preserve">22nd Side Road </t>
  </si>
  <si>
    <t>807-620-6594</t>
  </si>
  <si>
    <t>DEB KRAFT</t>
  </si>
  <si>
    <t>ST. PAULS CHURCH</t>
  </si>
  <si>
    <t>808 Ridgeway St E Thunder Bay ON P7E 5H5</t>
  </si>
  <si>
    <t xml:space="preserve"> (807) 622-4945</t>
  </si>
  <si>
    <t>Len Moskyluk</t>
  </si>
  <si>
    <t>George Jeffrey Children's Centre</t>
  </si>
  <si>
    <t>200 Brock St E Thunder Bay ON P7E 0A2</t>
  </si>
  <si>
    <t>626-4383</t>
  </si>
  <si>
    <t>Chris Walter</t>
  </si>
  <si>
    <t xml:space="preserve">Leon's Furnishing Super Store
</t>
  </si>
  <si>
    <t>799 Fort William Rd
Thunder Bay ON  P7B3A2</t>
  </si>
  <si>
    <t>807-346-1288</t>
  </si>
  <si>
    <t>Dj Kembel</t>
  </si>
  <si>
    <t>Kemble Group Inc.</t>
  </si>
  <si>
    <t>2286 Amethyst Ave.</t>
  </si>
  <si>
    <t>807-629-5373</t>
  </si>
  <si>
    <t>Darryl Cornell</t>
  </si>
  <si>
    <t>Emcon Services Inc. 
Thunder Bay Div.</t>
  </si>
  <si>
    <t>Fire #240 Hwy 527 Shuniah ON P7A 0N4</t>
  </si>
  <si>
    <t>(807) 683-6122</t>
  </si>
  <si>
    <t>FRANK PRISCO</t>
  </si>
  <si>
    <t>QUALITY DOOR HARDWARE</t>
  </si>
  <si>
    <t>425 ELEVENTH AVE.</t>
  </si>
  <si>
    <t>345-9562</t>
  </si>
  <si>
    <t>Don Van Dyke</t>
  </si>
  <si>
    <t xml:space="preserve">Builder </t>
  </si>
  <si>
    <t xml:space="preserve">Melody Crt </t>
  </si>
  <si>
    <t>807-632-5479</t>
  </si>
  <si>
    <t>AMANDA DELIN</t>
  </si>
  <si>
    <t>THE WALFORD</t>
  </si>
  <si>
    <t xml:space="preserve"> 20 Pine St Thunder Bay ON P7A 5X1</t>
  </si>
  <si>
    <t>(807) 345-2511</t>
  </si>
  <si>
    <t>RFP/2019-09SNO - Snowplowing/Salting/Sanding - Subcontractors</t>
  </si>
  <si>
    <t>Submission 1 - Opted out of table</t>
  </si>
  <si>
    <t>Contractor Name</t>
  </si>
  <si>
    <t>Subcontractor Work Type</t>
  </si>
  <si>
    <t>Sanding services</t>
  </si>
  <si>
    <t>Pioneer Construction</t>
  </si>
  <si>
    <t>Dump Trucks</t>
  </si>
  <si>
    <t>MATTHEW HUMPHREY
MJM CONTRACTING</t>
  </si>
  <si>
    <t>SNOW PLOWING SERVICES</t>
  </si>
  <si>
    <t>RFP/2019-09SNO - Snowplowing/Salting/Sanding - Conflict Of Interest</t>
  </si>
  <si>
    <t>Reason</t>
  </si>
  <si>
    <t>none</t>
  </si>
  <si>
    <t>Franzese</t>
  </si>
  <si>
    <t>Dirtworks- 53.3</t>
  </si>
  <si>
    <t>Franzese- 44.17</t>
  </si>
  <si>
    <t>Franzese-44.17</t>
  </si>
  <si>
    <t>Kembel- 43.33</t>
  </si>
  <si>
    <t>Adapt- 48.33</t>
  </si>
  <si>
    <t>Dirtworks- 53.33</t>
  </si>
  <si>
    <t>Percent</t>
  </si>
  <si>
    <t>Points</t>
  </si>
  <si>
    <t xml:space="preserve">Points </t>
  </si>
  <si>
    <r>
      <t xml:space="preserve">Block 2- </t>
    </r>
    <r>
      <rPr>
        <b/>
        <u/>
        <sz val="11"/>
        <color rgb="FF000000"/>
        <rFont val="Calibri"/>
        <family val="2"/>
      </rPr>
      <t>Dirtworks</t>
    </r>
    <r>
      <rPr>
        <sz val="11"/>
        <color rgb="FF000000"/>
        <rFont val="Calibri"/>
        <family val="2"/>
      </rPr>
      <t xml:space="preserve"> &amp; Franzese</t>
    </r>
  </si>
  <si>
    <r>
      <t xml:space="preserve">Block 4- </t>
    </r>
    <r>
      <rPr>
        <b/>
        <u/>
        <sz val="11"/>
        <color rgb="FF000000"/>
        <rFont val="Calibri"/>
        <family val="2"/>
      </rPr>
      <t>Kembel</t>
    </r>
    <r>
      <rPr>
        <u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No Other Bid</t>
    </r>
  </si>
  <si>
    <r>
      <t>Block 5 -</t>
    </r>
    <r>
      <rPr>
        <b/>
        <sz val="11"/>
        <color rgb="FF000000"/>
        <rFont val="Calibri"/>
        <family val="2"/>
      </rPr>
      <t xml:space="preserve"> </t>
    </r>
    <r>
      <rPr>
        <b/>
        <u/>
        <sz val="11"/>
        <color rgb="FF000000"/>
        <rFont val="Calibri"/>
        <family val="2"/>
      </rPr>
      <t>Adapt</t>
    </r>
    <r>
      <rPr>
        <sz val="11"/>
        <color rgb="FF000000"/>
        <rFont val="Calibri"/>
        <family val="2"/>
      </rPr>
      <t>,  Franzese</t>
    </r>
  </si>
  <si>
    <r>
      <t xml:space="preserve">Block 3- Adapt, </t>
    </r>
    <r>
      <rPr>
        <b/>
        <u/>
        <sz val="11"/>
        <color rgb="FF000000"/>
        <rFont val="Calibri"/>
        <family val="2"/>
      </rPr>
      <t>Dirtworks</t>
    </r>
    <r>
      <rPr>
        <sz val="11"/>
        <color rgb="FF000000"/>
        <rFont val="Calibri"/>
        <family val="2"/>
      </rPr>
      <t xml:space="preserve"> &amp; Franzees</t>
    </r>
  </si>
  <si>
    <r>
      <t>Block 1-</t>
    </r>
    <r>
      <rPr>
        <u/>
        <sz val="11"/>
        <color rgb="FF000000"/>
        <rFont val="Calibri"/>
        <family val="2"/>
      </rPr>
      <t xml:space="preserve"> </t>
    </r>
    <r>
      <rPr>
        <b/>
        <u/>
        <sz val="11"/>
        <color rgb="FF000000"/>
        <rFont val="Calibri"/>
        <family val="2"/>
      </rPr>
      <t>Dirtworks</t>
    </r>
    <r>
      <rPr>
        <sz val="11"/>
        <color rgb="FF000000"/>
        <rFont val="Calibri"/>
        <family val="2"/>
      </rPr>
      <t xml:space="preserve"> / Franzese</t>
    </r>
  </si>
  <si>
    <r>
      <t xml:space="preserve">Block 6- Kembel, </t>
    </r>
    <r>
      <rPr>
        <b/>
        <u/>
        <sz val="11"/>
        <color rgb="FF000000"/>
        <rFont val="Calibri"/>
        <family val="2"/>
      </rPr>
      <t>Adapt</t>
    </r>
    <r>
      <rPr>
        <sz val="11"/>
        <color rgb="FF000000"/>
        <rFont val="Calibri"/>
        <family val="2"/>
      </rPr>
      <t>, Dirtworks, Franzese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</si>
</sst>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$#,##0.00"/>
    <numFmt numFmtId="165" formatCode="\$\ #,##0.00"/>
  </numFmts>
  <fonts count="9" x14ac:knownFonts="1">
    <font>
      <sz val="11"/>
      <color rgb="FF000000"/>
      <name val="Calibri"/>
      <family val="2"/>
    </font>
    <font>
      <b/>
      <u/>
      <sz val="20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8000"/>
      <name val="Calibri"/>
      <family val="2"/>
    </font>
    <font>
      <sz val="11"/>
      <color rgb="FF008000"/>
      <name val="Calibri"/>
      <family val="2"/>
    </font>
    <font>
      <sz val="10"/>
      <color rgb="FF000000"/>
      <name val="Calibri"/>
      <family val="2"/>
    </font>
    <font>
      <u/>
      <sz val="11"/>
      <color rgb="FF000000"/>
      <name val="Calibri"/>
      <family val="2"/>
    </font>
    <font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CDCDC"/>
      </patternFill>
    </fill>
    <fill>
      <patternFill patternType="solid">
        <fgColor theme="0"/>
        <bgColor rgb="FFDCDCD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DCDCDC"/>
      </patternFill>
    </fill>
    <fill>
      <patternFill patternType="solid">
        <fgColor theme="0" tint="-4.9989318521683403E-2"/>
        <bgColor rgb="FFDCDCD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88">
    <xf numFmtId="0" fontId="0" fillId="0" borderId="0" xfId="0" applyNumberFormat="1" applyFill="1" applyAlignment="1" applyProtection="1"/>
    <xf numFmtId="0" fontId="0" fillId="0" borderId="8" xfId="0" applyNumberFormat="1" applyFill="1" applyBorder="1" applyAlignment="1" applyProtection="1"/>
    <xf numFmtId="0" fontId="0" fillId="0" borderId="9" xfId="0" applyNumberFormat="1" applyFill="1" applyBorder="1" applyAlignment="1" applyProtection="1"/>
    <xf numFmtId="0" fontId="3" fillId="0" borderId="7" xfId="0" applyNumberFormat="1" applyFont="1" applyFill="1" applyBorder="1" applyAlignment="1" applyProtection="1">
      <alignment horizontal="center"/>
    </xf>
    <xf numFmtId="0" fontId="0" fillId="0" borderId="5" xfId="0" applyNumberFormat="1" applyFill="1" applyBorder="1" applyAlignment="1" applyProtection="1"/>
    <xf numFmtId="0" fontId="0" fillId="0" borderId="6" xfId="0" applyNumberForma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center"/>
    </xf>
    <xf numFmtId="0" fontId="3" fillId="2" borderId="0" xfId="0" applyNumberFormat="1" applyFont="1" applyFill="1" applyAlignment="1" applyProtection="1">
      <alignment horizontal="center"/>
    </xf>
    <xf numFmtId="0" fontId="3" fillId="0" borderId="0" xfId="0" applyNumberFormat="1" applyFont="1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164" fontId="4" fillId="2" borderId="0" xfId="0" applyNumberFormat="1" applyFont="1" applyFill="1" applyAlignment="1" applyProtection="1"/>
    <xf numFmtId="164" fontId="0" fillId="0" borderId="0" xfId="0" applyNumberFormat="1" applyFill="1" applyAlignment="1" applyProtection="1"/>
    <xf numFmtId="164" fontId="0" fillId="2" borderId="0" xfId="0" applyNumberFormat="1" applyFill="1" applyAlignment="1" applyProtection="1"/>
    <xf numFmtId="0" fontId="0" fillId="2" borderId="0" xfId="0" applyNumberFormat="1" applyFill="1" applyAlignment="1" applyProtection="1">
      <alignment horizontal="right"/>
    </xf>
    <xf numFmtId="0" fontId="0" fillId="0" borderId="0" xfId="0" applyNumberFormat="1" applyFill="1" applyAlignment="1" applyProtection="1">
      <alignment horizontal="right"/>
    </xf>
    <xf numFmtId="0" fontId="3" fillId="0" borderId="0" xfId="0" applyNumberFormat="1" applyFont="1" applyFill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2" borderId="2" xfId="0" applyNumberFormat="1" applyFont="1" applyFill="1" applyBorder="1" applyAlignment="1" applyProtection="1">
      <alignment horizontal="center"/>
    </xf>
    <xf numFmtId="0" fontId="3" fillId="2" borderId="3" xfId="0" applyNumberFormat="1" applyFont="1" applyFill="1" applyBorder="1" applyAlignment="1" applyProtection="1">
      <alignment horizontal="center"/>
    </xf>
    <xf numFmtId="0" fontId="0" fillId="0" borderId="0" xfId="0" applyNumberFormat="1" applyFill="1" applyAlignment="1" applyProtection="1">
      <alignment horizontal="left" vertical="top" wrapText="1"/>
    </xf>
    <xf numFmtId="165" fontId="0" fillId="0" borderId="2" xfId="0" applyNumberFormat="1" applyFill="1" applyBorder="1" applyAlignment="1" applyProtection="1">
      <alignment vertical="top"/>
    </xf>
    <xf numFmtId="164" fontId="5" fillId="0" borderId="3" xfId="0" applyNumberFormat="1" applyFont="1" applyFill="1" applyBorder="1" applyAlignment="1" applyProtection="1">
      <alignment vertical="top"/>
    </xf>
    <xf numFmtId="165" fontId="0" fillId="0" borderId="0" xfId="0" applyNumberFormat="1" applyFill="1" applyAlignment="1" applyProtection="1">
      <alignment vertical="top"/>
    </xf>
    <xf numFmtId="165" fontId="0" fillId="2" borderId="2" xfId="0" applyNumberFormat="1" applyFill="1" applyBorder="1" applyAlignment="1" applyProtection="1">
      <alignment vertical="top"/>
    </xf>
    <xf numFmtId="164" fontId="5" fillId="2" borderId="3" xfId="0" applyNumberFormat="1" applyFont="1" applyFill="1" applyBorder="1" applyAlignment="1" applyProtection="1">
      <alignment vertical="top"/>
    </xf>
    <xf numFmtId="165" fontId="0" fillId="2" borderId="0" xfId="0" applyNumberFormat="1" applyFill="1" applyAlignment="1" applyProtection="1">
      <alignment vertical="top"/>
    </xf>
    <xf numFmtId="164" fontId="0" fillId="0" borderId="3" xfId="0" applyNumberFormat="1" applyFill="1" applyBorder="1" applyAlignment="1" applyProtection="1">
      <alignment vertical="top"/>
    </xf>
    <xf numFmtId="164" fontId="0" fillId="2" borderId="3" xfId="0" applyNumberFormat="1" applyFill="1" applyBorder="1" applyAlignment="1" applyProtection="1">
      <alignment vertical="top"/>
    </xf>
    <xf numFmtId="164" fontId="4" fillId="0" borderId="0" xfId="0" applyNumberFormat="1" applyFont="1" applyFill="1" applyAlignment="1" applyProtection="1"/>
    <xf numFmtId="0" fontId="0" fillId="0" borderId="2" xfId="0" applyNumberFormat="1" applyFill="1" applyBorder="1" applyAlignment="1" applyProtection="1">
      <alignment horizontal="left" vertical="top" wrapText="1"/>
    </xf>
    <xf numFmtId="0" fontId="0" fillId="0" borderId="3" xfId="0" applyNumberFormat="1" applyFill="1" applyBorder="1" applyAlignment="1" applyProtection="1">
      <alignment horizontal="left" vertical="top" wrapText="1"/>
    </xf>
    <xf numFmtId="0" fontId="0" fillId="2" borderId="2" xfId="0" applyNumberFormat="1" applyFill="1" applyBorder="1" applyAlignment="1" applyProtection="1">
      <alignment horizontal="left" vertical="top" wrapText="1"/>
    </xf>
    <xf numFmtId="0" fontId="0" fillId="2" borderId="3" xfId="0" applyNumberFormat="1" applyFill="1" applyBorder="1" applyAlignment="1" applyProtection="1">
      <alignment horizontal="left" vertical="top" wrapText="1"/>
    </xf>
    <xf numFmtId="0" fontId="0" fillId="2" borderId="0" xfId="0" applyNumberFormat="1" applyFill="1" applyAlignment="1" applyProtection="1">
      <alignment horizontal="left" vertical="top" wrapText="1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6" fillId="2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center"/>
    </xf>
    <xf numFmtId="164" fontId="5" fillId="2" borderId="0" xfId="0" applyNumberFormat="1" applyFont="1" applyFill="1" applyBorder="1" applyAlignment="1" applyProtection="1">
      <alignment vertical="top"/>
    </xf>
    <xf numFmtId="165" fontId="0" fillId="2" borderId="0" xfId="0" applyNumberFormat="1" applyFill="1" applyBorder="1" applyAlignment="1" applyProtection="1">
      <alignment vertical="top"/>
    </xf>
    <xf numFmtId="0" fontId="0" fillId="0" borderId="0" xfId="0" applyNumberFormat="1" applyFill="1" applyAlignment="1" applyProtection="1">
      <alignment horizontal="center" vertical="center"/>
    </xf>
    <xf numFmtId="165" fontId="0" fillId="3" borderId="13" xfId="0" applyNumberFormat="1" applyFill="1" applyBorder="1" applyAlignment="1" applyProtection="1">
      <alignment horizontal="center" vertical="center"/>
    </xf>
    <xf numFmtId="164" fontId="0" fillId="3" borderId="14" xfId="0" applyNumberFormat="1" applyFill="1" applyBorder="1" applyAlignment="1" applyProtection="1">
      <alignment horizontal="center" vertical="center"/>
    </xf>
    <xf numFmtId="0" fontId="0" fillId="3" borderId="16" xfId="0" applyNumberFormat="1" applyFill="1" applyBorder="1" applyAlignment="1" applyProtection="1">
      <alignment horizontal="center" vertical="center"/>
    </xf>
    <xf numFmtId="165" fontId="0" fillId="2" borderId="13" xfId="0" applyNumberFormat="1" applyFill="1" applyBorder="1" applyAlignment="1" applyProtection="1">
      <alignment horizontal="center" vertical="center"/>
    </xf>
    <xf numFmtId="164" fontId="0" fillId="2" borderId="17" xfId="0" applyNumberFormat="1" applyFill="1" applyBorder="1" applyAlignment="1" applyProtection="1">
      <alignment horizontal="center" vertical="center"/>
    </xf>
    <xf numFmtId="0" fontId="0" fillId="2" borderId="15" xfId="0" applyNumberFormat="1" applyFill="1" applyBorder="1" applyAlignment="1" applyProtection="1">
      <alignment horizontal="center" vertical="center"/>
    </xf>
    <xf numFmtId="0" fontId="0" fillId="7" borderId="16" xfId="0" applyNumberFormat="1" applyFill="1" applyBorder="1" applyAlignment="1" applyProtection="1">
      <alignment horizontal="center" vertical="center"/>
    </xf>
    <xf numFmtId="164" fontId="0" fillId="3" borderId="17" xfId="0" applyNumberFormat="1" applyFill="1" applyBorder="1" applyAlignment="1" applyProtection="1">
      <alignment horizontal="center" vertical="center"/>
    </xf>
    <xf numFmtId="165" fontId="0" fillId="5" borderId="13" xfId="0" applyNumberFormat="1" applyFill="1" applyBorder="1" applyAlignment="1" applyProtection="1">
      <alignment horizontal="center" vertical="center"/>
    </xf>
    <xf numFmtId="164" fontId="0" fillId="5" borderId="17" xfId="0" applyNumberFormat="1" applyFill="1" applyBorder="1" applyAlignment="1" applyProtection="1">
      <alignment horizontal="center" vertical="center"/>
    </xf>
    <xf numFmtId="0" fontId="0" fillId="5" borderId="15" xfId="0" applyNumberFormat="1" applyFill="1" applyBorder="1" applyAlignment="1" applyProtection="1">
      <alignment horizontal="center" vertical="center"/>
    </xf>
    <xf numFmtId="0" fontId="0" fillId="5" borderId="16" xfId="0" applyNumberFormat="1" applyFill="1" applyBorder="1" applyAlignment="1" applyProtection="1">
      <alignment horizontal="center" vertical="center"/>
    </xf>
    <xf numFmtId="165" fontId="0" fillId="4" borderId="13" xfId="0" applyNumberFormat="1" applyFill="1" applyBorder="1" applyAlignment="1" applyProtection="1">
      <alignment horizontal="center" vertical="center"/>
    </xf>
    <xf numFmtId="164" fontId="0" fillId="4" borderId="17" xfId="0" applyNumberFormat="1" applyFill="1" applyBorder="1" applyAlignment="1" applyProtection="1">
      <alignment horizontal="center" vertical="center"/>
    </xf>
    <xf numFmtId="0" fontId="0" fillId="4" borderId="16" xfId="0" applyNumberFormat="1" applyFill="1" applyBorder="1" applyAlignment="1" applyProtection="1">
      <alignment horizontal="center" vertical="center"/>
    </xf>
    <xf numFmtId="165" fontId="0" fillId="7" borderId="13" xfId="0" applyNumberFormat="1" applyFill="1" applyBorder="1" applyAlignment="1" applyProtection="1">
      <alignment horizontal="center" vertical="center"/>
    </xf>
    <xf numFmtId="164" fontId="0" fillId="7" borderId="17" xfId="0" applyNumberFormat="1" applyFill="1" applyBorder="1" applyAlignment="1" applyProtection="1">
      <alignment horizontal="center" vertical="center"/>
    </xf>
    <xf numFmtId="0" fontId="0" fillId="7" borderId="15" xfId="0" applyNumberFormat="1" applyFill="1" applyBorder="1" applyAlignment="1" applyProtection="1">
      <alignment horizontal="center" vertical="center"/>
    </xf>
    <xf numFmtId="165" fontId="0" fillId="0" borderId="13" xfId="0" applyNumberFormat="1" applyFill="1" applyBorder="1" applyAlignment="1" applyProtection="1">
      <alignment horizontal="center" vertical="center"/>
    </xf>
    <xf numFmtId="164" fontId="0" fillId="0" borderId="17" xfId="0" applyNumberFormat="1" applyFill="1" applyBorder="1" applyAlignment="1" applyProtection="1">
      <alignment horizontal="center" vertical="center"/>
    </xf>
    <xf numFmtId="0" fontId="0" fillId="0" borderId="15" xfId="0" applyNumberFormat="1" applyFill="1" applyBorder="1" applyAlignment="1" applyProtection="1">
      <alignment horizontal="center" vertical="center"/>
    </xf>
    <xf numFmtId="0" fontId="0" fillId="0" borderId="16" xfId="0" applyNumberFormat="1" applyFill="1" applyBorder="1" applyAlignment="1" applyProtection="1">
      <alignment horizontal="center" vertical="center"/>
    </xf>
    <xf numFmtId="0" fontId="0" fillId="3" borderId="15" xfId="0" applyNumberFormat="1" applyFill="1" applyBorder="1" applyAlignment="1" applyProtection="1">
      <alignment horizontal="center" vertical="center"/>
    </xf>
    <xf numFmtId="165" fontId="0" fillId="10" borderId="13" xfId="0" applyNumberFormat="1" applyFill="1" applyBorder="1" applyAlignment="1" applyProtection="1">
      <alignment horizontal="center" vertical="center"/>
    </xf>
    <xf numFmtId="164" fontId="0" fillId="10" borderId="17" xfId="0" applyNumberFormat="1" applyFill="1" applyBorder="1" applyAlignment="1" applyProtection="1">
      <alignment horizontal="center" vertical="center"/>
    </xf>
    <xf numFmtId="0" fontId="0" fillId="6" borderId="15" xfId="0" applyNumberFormat="1" applyFill="1" applyBorder="1" applyAlignment="1" applyProtection="1">
      <alignment horizontal="center" vertical="center"/>
    </xf>
    <xf numFmtId="0" fontId="0" fillId="6" borderId="16" xfId="0" applyNumberFormat="1" applyFill="1" applyBorder="1" applyAlignment="1" applyProtection="1">
      <alignment horizontal="center" vertical="center"/>
    </xf>
    <xf numFmtId="165" fontId="0" fillId="11" borderId="2" xfId="0" applyNumberFormat="1" applyFill="1" applyBorder="1" applyAlignment="1" applyProtection="1">
      <alignment vertical="top"/>
    </xf>
    <xf numFmtId="165" fontId="0" fillId="11" borderId="0" xfId="0" applyNumberFormat="1" applyFill="1" applyAlignment="1" applyProtection="1">
      <alignment vertical="top"/>
    </xf>
    <xf numFmtId="164" fontId="0" fillId="11" borderId="3" xfId="0" applyNumberFormat="1" applyFill="1" applyBorder="1" applyAlignment="1" applyProtection="1">
      <alignment vertical="top"/>
    </xf>
    <xf numFmtId="165" fontId="0" fillId="9" borderId="2" xfId="0" applyNumberFormat="1" applyFill="1" applyBorder="1" applyAlignment="1" applyProtection="1">
      <alignment vertical="top"/>
    </xf>
    <xf numFmtId="165" fontId="0" fillId="9" borderId="0" xfId="0" applyNumberFormat="1" applyFill="1" applyAlignment="1" applyProtection="1">
      <alignment vertical="top"/>
    </xf>
    <xf numFmtId="164" fontId="0" fillId="9" borderId="3" xfId="0" applyNumberFormat="1" applyFill="1" applyBorder="1" applyAlignment="1" applyProtection="1">
      <alignment vertical="top"/>
    </xf>
    <xf numFmtId="165" fontId="0" fillId="11" borderId="10" xfId="0" applyNumberFormat="1" applyFill="1" applyBorder="1" applyAlignment="1" applyProtection="1">
      <alignment vertical="top"/>
    </xf>
    <xf numFmtId="165" fontId="0" fillId="11" borderId="11" xfId="0" applyNumberFormat="1" applyFill="1" applyBorder="1" applyAlignment="1" applyProtection="1">
      <alignment vertical="top"/>
    </xf>
    <xf numFmtId="164" fontId="0" fillId="11" borderId="12" xfId="0" applyNumberFormat="1" applyFill="1" applyBorder="1" applyAlignment="1" applyProtection="1">
      <alignment vertical="top"/>
    </xf>
    <xf numFmtId="0" fontId="0" fillId="0" borderId="0" xfId="0" applyNumberFormat="1" applyFill="1" applyAlignment="1" applyProtection="1">
      <alignment horizontal="center" vertical="center" wrapText="1"/>
    </xf>
    <xf numFmtId="164" fontId="8" fillId="4" borderId="17" xfId="0" applyNumberFormat="1" applyFont="1" applyFill="1" applyBorder="1" applyAlignment="1" applyProtection="1">
      <alignment horizontal="center" vertical="center"/>
    </xf>
    <xf numFmtId="0" fontId="8" fillId="4" borderId="16" xfId="0" applyNumberFormat="1" applyFont="1" applyFill="1" applyBorder="1" applyAlignment="1" applyProtection="1">
      <alignment horizontal="center" vertical="center"/>
    </xf>
    <xf numFmtId="165" fontId="0" fillId="8" borderId="13" xfId="0" applyNumberFormat="1" applyFill="1" applyBorder="1" applyAlignment="1" applyProtection="1">
      <alignment horizontal="center" vertical="center"/>
    </xf>
    <xf numFmtId="164" fontId="0" fillId="8" borderId="17" xfId="0" applyNumberFormat="1" applyFill="1" applyBorder="1" applyAlignment="1" applyProtection="1">
      <alignment horizontal="center" vertical="center"/>
    </xf>
    <xf numFmtId="0" fontId="0" fillId="8" borderId="15" xfId="0" applyNumberFormat="1" applyFill="1" applyBorder="1" applyAlignment="1" applyProtection="1">
      <alignment horizontal="center" vertical="center"/>
    </xf>
    <xf numFmtId="0" fontId="0" fillId="8" borderId="16" xfId="0" applyNumberForma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pane xSplit="1" ySplit="5" topLeftCell="B6" activePane="bottomRight" state="frozenSplit"/>
      <selection pane="topRight"/>
      <selection pane="bottomLeft"/>
      <selection pane="bottomRight" activeCell="B6" sqref="B6"/>
    </sheetView>
  </sheetViews>
  <sheetFormatPr defaultRowHeight="15" x14ac:dyDescent="0.25"/>
  <cols>
    <col min="1" max="1" width="24.7109375" customWidth="1"/>
    <col min="2" max="8" width="25.7109375" customWidth="1"/>
  </cols>
  <sheetData>
    <row r="1" spans="1:13" ht="26.25" x14ac:dyDescent="0.4">
      <c r="A1" s="9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3" spans="1:13" x14ac:dyDescent="0.25"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</row>
    <row r="4" spans="1:13" x14ac:dyDescent="0.25">
      <c r="B4" s="11" t="s">
        <v>8</v>
      </c>
      <c r="C4" s="12" t="s">
        <v>8</v>
      </c>
      <c r="D4" s="11" t="s">
        <v>8</v>
      </c>
      <c r="E4" s="12" t="s">
        <v>8</v>
      </c>
      <c r="F4" s="11" t="s">
        <v>8</v>
      </c>
      <c r="G4" s="12" t="s">
        <v>8</v>
      </c>
      <c r="H4" s="11" t="s">
        <v>8</v>
      </c>
    </row>
    <row r="5" spans="1:13" x14ac:dyDescent="0.25">
      <c r="A5" s="10" t="s">
        <v>9</v>
      </c>
      <c r="B5" s="11" t="s">
        <v>10</v>
      </c>
      <c r="C5" s="12" t="s">
        <v>10</v>
      </c>
      <c r="D5" s="11" t="s">
        <v>10</v>
      </c>
      <c r="E5" s="12" t="s">
        <v>10</v>
      </c>
      <c r="F5" s="11" t="s">
        <v>10</v>
      </c>
      <c r="G5" s="12" t="s">
        <v>10</v>
      </c>
      <c r="H5" s="11" t="s">
        <v>10</v>
      </c>
    </row>
    <row r="6" spans="1:13" x14ac:dyDescent="0.25">
      <c r="A6" s="13" t="s">
        <v>11</v>
      </c>
      <c r="B6" s="14">
        <v>2595</v>
      </c>
      <c r="C6" s="15">
        <v>3215.45</v>
      </c>
      <c r="D6" s="16">
        <v>5067</v>
      </c>
      <c r="E6" s="15">
        <v>11250</v>
      </c>
      <c r="F6" s="16">
        <v>11255</v>
      </c>
      <c r="G6" s="15">
        <v>12375</v>
      </c>
      <c r="H6" s="16">
        <v>6402710</v>
      </c>
    </row>
    <row r="7" spans="1:13" x14ac:dyDescent="0.25">
      <c r="A7" s="13" t="s">
        <v>12</v>
      </c>
      <c r="B7" s="17" t="s">
        <v>13</v>
      </c>
      <c r="C7" s="18" t="s">
        <v>13</v>
      </c>
      <c r="D7" s="17" t="s">
        <v>13</v>
      </c>
      <c r="E7" s="18" t="s">
        <v>13</v>
      </c>
      <c r="F7" s="17" t="s">
        <v>13</v>
      </c>
      <c r="G7" s="18" t="s">
        <v>13</v>
      </c>
      <c r="H7" s="17" t="s">
        <v>13</v>
      </c>
    </row>
    <row r="8" spans="1:13" x14ac:dyDescent="0.25">
      <c r="A8" s="13" t="s">
        <v>14</v>
      </c>
      <c r="B8" s="17" t="s">
        <v>13</v>
      </c>
      <c r="C8" s="18" t="s">
        <v>13</v>
      </c>
      <c r="D8" s="17" t="s">
        <v>13</v>
      </c>
      <c r="E8" s="18" t="s">
        <v>13</v>
      </c>
      <c r="F8" s="17" t="s">
        <v>13</v>
      </c>
      <c r="G8" s="18" t="s">
        <v>13</v>
      </c>
      <c r="H8" s="17" t="s">
        <v>13</v>
      </c>
    </row>
    <row r="11" spans="1:13" x14ac:dyDescent="0.25">
      <c r="A11" s="13" t="s">
        <v>15</v>
      </c>
      <c r="B11" s="14">
        <v>2595</v>
      </c>
      <c r="C11" s="15">
        <v>3215.45</v>
      </c>
      <c r="D11" s="16">
        <v>5067</v>
      </c>
      <c r="E11" s="15">
        <v>11250</v>
      </c>
      <c r="F11" s="16">
        <v>11255</v>
      </c>
      <c r="G11" s="15">
        <v>12375</v>
      </c>
      <c r="H11" s="16">
        <v>6402710</v>
      </c>
    </row>
  </sheetData>
  <mergeCells count="8">
    <mergeCell ref="A1:M1"/>
    <mergeCell ref="B3"/>
    <mergeCell ref="C3"/>
    <mergeCell ref="D3"/>
    <mergeCell ref="E3"/>
    <mergeCell ref="F3"/>
    <mergeCell ref="G3"/>
    <mergeCell ref="H3"/>
  </mergeCells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opLeftCell="A2" workbookViewId="0">
      <selection activeCell="A13" sqref="A13"/>
    </sheetView>
  </sheetViews>
  <sheetFormatPr defaultRowHeight="15" x14ac:dyDescent="0.25"/>
  <cols>
    <col min="1" max="1" width="7.7109375" customWidth="1"/>
    <col min="2" max="4" width="25.7109375" customWidth="1"/>
    <col min="5" max="5" width="61.7109375" customWidth="1"/>
    <col min="6" max="7" width="25.7109375" customWidth="1"/>
    <col min="8" max="8" width="61.7109375" customWidth="1"/>
    <col min="9" max="10" width="25.7109375" customWidth="1"/>
    <col min="11" max="11" width="61.7109375" customWidth="1"/>
    <col min="12" max="13" width="25.7109375" customWidth="1"/>
    <col min="14" max="14" width="61.7109375" customWidth="1"/>
    <col min="15" max="16" width="25.7109375" customWidth="1"/>
    <col min="17" max="17" width="61.7109375" customWidth="1"/>
    <col min="18" max="19" width="25.7109375" customWidth="1"/>
    <col min="20" max="20" width="61.7109375" customWidth="1"/>
    <col min="21" max="22" width="25.7109375" customWidth="1"/>
    <col min="23" max="23" width="61.7109375" customWidth="1"/>
  </cols>
  <sheetData>
    <row r="1" spans="1:23" ht="26.25" x14ac:dyDescent="0.4">
      <c r="A1" s="9" t="s">
        <v>16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3" spans="1:23" x14ac:dyDescent="0.25">
      <c r="C3" s="6" t="s">
        <v>1</v>
      </c>
      <c r="D3" s="5"/>
      <c r="E3" s="4"/>
      <c r="F3" s="6" t="s">
        <v>2</v>
      </c>
      <c r="G3" s="5"/>
      <c r="H3" s="4"/>
      <c r="I3" s="6" t="s">
        <v>3</v>
      </c>
      <c r="J3" s="5"/>
      <c r="K3" s="4"/>
      <c r="L3" s="6" t="s">
        <v>4</v>
      </c>
      <c r="M3" s="5"/>
      <c r="N3" s="4"/>
      <c r="O3" s="6" t="s">
        <v>5</v>
      </c>
      <c r="P3" s="5"/>
      <c r="Q3" s="4"/>
      <c r="R3" s="6" t="s">
        <v>6</v>
      </c>
      <c r="S3" s="5"/>
      <c r="T3" s="4"/>
      <c r="U3" s="6" t="s">
        <v>7</v>
      </c>
      <c r="V3" s="5"/>
      <c r="W3" s="4"/>
    </row>
    <row r="4" spans="1:23" x14ac:dyDescent="0.25">
      <c r="C4" s="3" t="s">
        <v>8</v>
      </c>
      <c r="D4" s="2"/>
      <c r="E4" s="1"/>
      <c r="F4" s="3" t="s">
        <v>8</v>
      </c>
      <c r="G4" s="2"/>
      <c r="H4" s="1"/>
      <c r="I4" s="3" t="s">
        <v>8</v>
      </c>
      <c r="J4" s="2"/>
      <c r="K4" s="1"/>
      <c r="L4" s="3" t="s">
        <v>8</v>
      </c>
      <c r="M4" s="2"/>
      <c r="N4" s="1"/>
      <c r="O4" s="3" t="s">
        <v>8</v>
      </c>
      <c r="P4" s="2"/>
      <c r="Q4" s="1"/>
      <c r="R4" s="3" t="s">
        <v>8</v>
      </c>
      <c r="S4" s="2"/>
      <c r="T4" s="1"/>
      <c r="U4" s="3" t="s">
        <v>8</v>
      </c>
      <c r="V4" s="2"/>
      <c r="W4" s="1"/>
    </row>
    <row r="5" spans="1:23" ht="30.75" thickBot="1" x14ac:dyDescent="0.3">
      <c r="A5" s="19" t="s">
        <v>17</v>
      </c>
      <c r="B5" s="12" t="s">
        <v>18</v>
      </c>
      <c r="C5" s="20" t="s">
        <v>19</v>
      </c>
      <c r="D5" s="12" t="s">
        <v>20</v>
      </c>
      <c r="E5" s="21" t="s">
        <v>21</v>
      </c>
      <c r="F5" s="22" t="s">
        <v>19</v>
      </c>
      <c r="G5" s="11" t="s">
        <v>20</v>
      </c>
      <c r="H5" s="23" t="s">
        <v>21</v>
      </c>
      <c r="I5" s="20" t="s">
        <v>19</v>
      </c>
      <c r="J5" s="12" t="s">
        <v>20</v>
      </c>
      <c r="K5" s="21" t="s">
        <v>21</v>
      </c>
      <c r="L5" s="22" t="s">
        <v>19</v>
      </c>
      <c r="M5" s="11" t="s">
        <v>20</v>
      </c>
      <c r="N5" s="23" t="s">
        <v>21</v>
      </c>
      <c r="O5" s="20" t="s">
        <v>19</v>
      </c>
      <c r="P5" s="12" t="s">
        <v>20</v>
      </c>
      <c r="Q5" s="21" t="s">
        <v>21</v>
      </c>
      <c r="R5" s="22" t="s">
        <v>19</v>
      </c>
      <c r="S5" s="11" t="s">
        <v>20</v>
      </c>
      <c r="T5" s="23" t="s">
        <v>21</v>
      </c>
      <c r="U5" s="20" t="s">
        <v>19</v>
      </c>
      <c r="V5" s="12" t="s">
        <v>20</v>
      </c>
      <c r="W5" s="21" t="s">
        <v>21</v>
      </c>
    </row>
    <row r="6" spans="1:23" ht="75.75" thickBot="1" x14ac:dyDescent="0.3">
      <c r="A6">
        <v>1</v>
      </c>
      <c r="B6" s="24" t="s">
        <v>22</v>
      </c>
      <c r="C6" s="25">
        <v>0</v>
      </c>
      <c r="D6" s="27">
        <v>0</v>
      </c>
      <c r="E6" s="26">
        <v>0</v>
      </c>
      <c r="F6" s="28">
        <v>0</v>
      </c>
      <c r="G6" s="30">
        <v>0</v>
      </c>
      <c r="H6" s="42">
        <v>0</v>
      </c>
      <c r="I6" s="78">
        <v>600</v>
      </c>
      <c r="J6" s="79">
        <v>345</v>
      </c>
      <c r="K6" s="80">
        <v>945</v>
      </c>
      <c r="L6" s="43">
        <v>2150</v>
      </c>
      <c r="M6" s="30">
        <v>550</v>
      </c>
      <c r="N6" s="32">
        <v>2700</v>
      </c>
      <c r="O6" s="25">
        <v>1205</v>
      </c>
      <c r="P6" s="27">
        <v>880</v>
      </c>
      <c r="Q6" s="31">
        <v>2085</v>
      </c>
      <c r="R6" s="28">
        <v>930</v>
      </c>
      <c r="S6" s="30">
        <v>750</v>
      </c>
      <c r="T6" s="32">
        <v>1680</v>
      </c>
      <c r="U6" s="25">
        <v>999999</v>
      </c>
      <c r="V6" s="27">
        <v>999999</v>
      </c>
      <c r="W6" s="31">
        <v>1999998</v>
      </c>
    </row>
    <row r="7" spans="1:23" ht="105" x14ac:dyDescent="0.25">
      <c r="A7">
        <v>2</v>
      </c>
      <c r="B7" s="24" t="s">
        <v>23</v>
      </c>
      <c r="C7" s="25">
        <v>0</v>
      </c>
      <c r="D7" s="27">
        <v>0</v>
      </c>
      <c r="E7" s="26">
        <v>0</v>
      </c>
      <c r="F7" s="28">
        <v>0</v>
      </c>
      <c r="G7" s="30">
        <v>0</v>
      </c>
      <c r="H7" s="29">
        <v>0</v>
      </c>
      <c r="I7" s="72">
        <v>815</v>
      </c>
      <c r="J7" s="73">
        <v>410</v>
      </c>
      <c r="K7" s="74">
        <v>1225</v>
      </c>
      <c r="L7" s="28">
        <v>2900</v>
      </c>
      <c r="M7" s="30">
        <v>800</v>
      </c>
      <c r="N7" s="32">
        <v>3700</v>
      </c>
      <c r="O7" s="25">
        <v>1390</v>
      </c>
      <c r="P7" s="27">
        <v>935</v>
      </c>
      <c r="Q7" s="31">
        <v>2325</v>
      </c>
      <c r="R7" s="28">
        <v>1300</v>
      </c>
      <c r="S7" s="30">
        <v>1000</v>
      </c>
      <c r="T7" s="32">
        <v>2300</v>
      </c>
      <c r="U7" s="25">
        <v>999999</v>
      </c>
      <c r="V7" s="27">
        <v>999999</v>
      </c>
      <c r="W7" s="31">
        <v>1999998</v>
      </c>
    </row>
    <row r="8" spans="1:23" ht="75" x14ac:dyDescent="0.25">
      <c r="A8">
        <v>3</v>
      </c>
      <c r="B8" s="24" t="s">
        <v>24</v>
      </c>
      <c r="C8" s="25">
        <v>0</v>
      </c>
      <c r="D8" s="27">
        <v>0</v>
      </c>
      <c r="E8" s="26">
        <v>0</v>
      </c>
      <c r="F8" s="75">
        <v>1106.4000000000001</v>
      </c>
      <c r="G8" s="76">
        <v>478.75</v>
      </c>
      <c r="H8" s="77">
        <v>1585.15</v>
      </c>
      <c r="I8" s="25">
        <v>722</v>
      </c>
      <c r="J8" s="27">
        <v>425</v>
      </c>
      <c r="K8" s="31">
        <v>1147</v>
      </c>
      <c r="L8" s="28">
        <v>2000</v>
      </c>
      <c r="M8" s="30">
        <v>650</v>
      </c>
      <c r="N8" s="32">
        <v>2650</v>
      </c>
      <c r="O8" s="25">
        <v>1235</v>
      </c>
      <c r="P8" s="27">
        <v>970</v>
      </c>
      <c r="Q8" s="31">
        <v>2205</v>
      </c>
      <c r="R8" s="28">
        <v>1260</v>
      </c>
      <c r="S8" s="30">
        <v>1000</v>
      </c>
      <c r="T8" s="32">
        <v>2260</v>
      </c>
      <c r="U8" s="25">
        <v>99999</v>
      </c>
      <c r="V8" s="27">
        <v>99999</v>
      </c>
      <c r="W8" s="31">
        <v>199998</v>
      </c>
    </row>
    <row r="9" spans="1:23" ht="90" x14ac:dyDescent="0.25">
      <c r="A9">
        <v>4</v>
      </c>
      <c r="B9" s="24" t="s">
        <v>25</v>
      </c>
      <c r="C9" s="72">
        <v>985</v>
      </c>
      <c r="D9" s="73">
        <v>510</v>
      </c>
      <c r="E9" s="74">
        <v>1495</v>
      </c>
      <c r="F9" s="28">
        <v>0</v>
      </c>
      <c r="G9" s="30">
        <v>0</v>
      </c>
      <c r="H9" s="29">
        <v>0</v>
      </c>
      <c r="I9" s="25">
        <v>0</v>
      </c>
      <c r="J9" s="27">
        <v>0</v>
      </c>
      <c r="K9" s="26">
        <v>0</v>
      </c>
      <c r="L9" s="28">
        <v>0</v>
      </c>
      <c r="M9" s="30">
        <v>0</v>
      </c>
      <c r="N9" s="29">
        <v>0</v>
      </c>
      <c r="O9" s="25">
        <v>975</v>
      </c>
      <c r="P9" s="27">
        <v>880</v>
      </c>
      <c r="Q9" s="31">
        <v>1855</v>
      </c>
      <c r="R9" s="28">
        <v>1360</v>
      </c>
      <c r="S9" s="30">
        <v>1100</v>
      </c>
      <c r="T9" s="32">
        <v>2460</v>
      </c>
      <c r="U9" s="25">
        <v>999999</v>
      </c>
      <c r="V9" s="27">
        <v>99999</v>
      </c>
      <c r="W9" s="31">
        <v>1099998</v>
      </c>
    </row>
    <row r="10" spans="1:23" ht="75" x14ac:dyDescent="0.25">
      <c r="A10">
        <v>5</v>
      </c>
      <c r="B10" s="24" t="s">
        <v>26</v>
      </c>
      <c r="C10" s="25">
        <v>0</v>
      </c>
      <c r="D10" s="27">
        <v>0</v>
      </c>
      <c r="E10" s="26">
        <v>0</v>
      </c>
      <c r="F10" s="75">
        <v>612.70000000000005</v>
      </c>
      <c r="G10" s="76">
        <v>276.45</v>
      </c>
      <c r="H10" s="77">
        <v>889.15</v>
      </c>
      <c r="I10" s="25">
        <v>620</v>
      </c>
      <c r="J10" s="27">
        <v>295</v>
      </c>
      <c r="K10" s="31">
        <v>915</v>
      </c>
      <c r="L10" s="28">
        <v>0</v>
      </c>
      <c r="M10" s="30">
        <v>0</v>
      </c>
      <c r="N10" s="29">
        <v>0</v>
      </c>
      <c r="O10" s="25">
        <v>780</v>
      </c>
      <c r="P10" s="27">
        <v>810</v>
      </c>
      <c r="Q10" s="31">
        <v>1590</v>
      </c>
      <c r="R10" s="28">
        <v>1050</v>
      </c>
      <c r="S10" s="30">
        <v>825</v>
      </c>
      <c r="T10" s="32">
        <v>1875</v>
      </c>
      <c r="U10" s="25">
        <v>1480</v>
      </c>
      <c r="V10" s="27">
        <v>1240</v>
      </c>
      <c r="W10" s="31">
        <v>2720</v>
      </c>
    </row>
    <row r="11" spans="1:23" ht="75" x14ac:dyDescent="0.25">
      <c r="A11">
        <v>6</v>
      </c>
      <c r="B11" s="24" t="s">
        <v>27</v>
      </c>
      <c r="C11" s="25">
        <v>780</v>
      </c>
      <c r="D11" s="27">
        <v>320</v>
      </c>
      <c r="E11" s="31">
        <v>1100</v>
      </c>
      <c r="F11" s="28">
        <v>528.4</v>
      </c>
      <c r="G11" s="30">
        <v>212.75</v>
      </c>
      <c r="H11" s="29">
        <v>741.15</v>
      </c>
      <c r="I11" s="25">
        <v>510</v>
      </c>
      <c r="J11" s="27">
        <v>325</v>
      </c>
      <c r="K11" s="31">
        <v>835</v>
      </c>
      <c r="L11" s="28">
        <v>1700</v>
      </c>
      <c r="M11" s="30">
        <v>500</v>
      </c>
      <c r="N11" s="32">
        <v>2200</v>
      </c>
      <c r="O11" s="25">
        <v>625</v>
      </c>
      <c r="P11" s="27">
        <v>570</v>
      </c>
      <c r="Q11" s="31">
        <v>1195</v>
      </c>
      <c r="R11" s="28">
        <v>975</v>
      </c>
      <c r="S11" s="30">
        <v>825</v>
      </c>
      <c r="T11" s="32">
        <v>1800</v>
      </c>
      <c r="U11" s="25">
        <v>999999</v>
      </c>
      <c r="V11" s="27">
        <v>99999</v>
      </c>
      <c r="W11" s="31">
        <v>1099998</v>
      </c>
    </row>
    <row r="13" spans="1:23" x14ac:dyDescent="0.25">
      <c r="A13" t="s">
        <v>28</v>
      </c>
      <c r="E13" s="33">
        <v>2595</v>
      </c>
      <c r="H13" s="16">
        <v>3215.45</v>
      </c>
      <c r="K13" s="15">
        <v>5067</v>
      </c>
      <c r="N13" s="16">
        <v>11250</v>
      </c>
      <c r="Q13" s="15">
        <v>11255</v>
      </c>
      <c r="T13" s="16">
        <v>12375</v>
      </c>
      <c r="W13" s="15">
        <v>6402710</v>
      </c>
    </row>
  </sheetData>
  <mergeCells count="15">
    <mergeCell ref="O3:Q3"/>
    <mergeCell ref="O4:Q4"/>
    <mergeCell ref="R3:T3"/>
    <mergeCell ref="R4:T4"/>
    <mergeCell ref="U3:W3"/>
    <mergeCell ref="U4:W4"/>
    <mergeCell ref="A1:M1"/>
    <mergeCell ref="C3:E3"/>
    <mergeCell ref="C4:E4"/>
    <mergeCell ref="F3:H3"/>
    <mergeCell ref="F4:H4"/>
    <mergeCell ref="I3:K3"/>
    <mergeCell ref="I4:K4"/>
    <mergeCell ref="L3:N3"/>
    <mergeCell ref="L4:N4"/>
  </mergeCells>
  <pageMargins left="0.75" right="0.75" top="0.75" bottom="0.5" header="0.5" footer="0.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tabSelected="1" workbookViewId="0">
      <selection activeCell="D11" sqref="D11"/>
    </sheetView>
  </sheetViews>
  <sheetFormatPr defaultRowHeight="15" x14ac:dyDescent="0.25"/>
  <cols>
    <col min="1" max="1" width="35.42578125" bestFit="1" customWidth="1"/>
    <col min="2" max="2" width="15.140625" customWidth="1"/>
    <col min="3" max="5" width="20" customWidth="1"/>
    <col min="6" max="6" width="16.42578125" customWidth="1"/>
    <col min="7" max="7" width="22.28515625" customWidth="1"/>
    <col min="8" max="8" width="30.140625" customWidth="1"/>
    <col min="9" max="9" width="20" customWidth="1"/>
    <col min="10" max="12" width="16.5703125" customWidth="1"/>
    <col min="13" max="13" width="13" customWidth="1"/>
    <col min="14" max="14" width="14.85546875" customWidth="1"/>
    <col min="15" max="15" width="12.5703125" customWidth="1"/>
    <col min="16" max="16" width="16.140625" customWidth="1"/>
    <col min="17" max="17" width="13" customWidth="1"/>
    <col min="18" max="18" width="11.28515625" customWidth="1"/>
    <col min="19" max="19" width="12.7109375" customWidth="1"/>
  </cols>
  <sheetData>
    <row r="2" spans="1:17" x14ac:dyDescent="0.25">
      <c r="D2" s="12" t="s">
        <v>138</v>
      </c>
      <c r="E2" s="12" t="s">
        <v>137</v>
      </c>
      <c r="H2" s="12" t="s">
        <v>139</v>
      </c>
      <c r="I2" s="12" t="s">
        <v>137</v>
      </c>
      <c r="L2" s="12" t="s">
        <v>138</v>
      </c>
      <c r="M2" s="12" t="s">
        <v>137</v>
      </c>
      <c r="P2" s="12" t="s">
        <v>138</v>
      </c>
      <c r="Q2" s="12" t="s">
        <v>137</v>
      </c>
    </row>
    <row r="3" spans="1:17" ht="54" customHeight="1" x14ac:dyDescent="0.25">
      <c r="A3" s="44" t="s">
        <v>144</v>
      </c>
      <c r="B3" s="45" t="s">
        <v>131</v>
      </c>
      <c r="C3" s="46">
        <v>945</v>
      </c>
      <c r="D3" s="67">
        <v>35</v>
      </c>
      <c r="E3" s="47">
        <f>53.3+D3</f>
        <v>88.3</v>
      </c>
      <c r="F3" s="48" t="s">
        <v>132</v>
      </c>
      <c r="G3" s="49">
        <v>2700</v>
      </c>
      <c r="H3" s="50">
        <f>C3/G3*35</f>
        <v>12.25</v>
      </c>
      <c r="I3" s="51">
        <f>44.17+12.25</f>
        <v>56.42</v>
      </c>
      <c r="J3" s="44"/>
      <c r="K3" s="44"/>
      <c r="L3" s="44"/>
      <c r="M3" s="44"/>
      <c r="N3" s="44"/>
      <c r="O3" s="44"/>
      <c r="P3" s="44"/>
    </row>
    <row r="4" spans="1:17" ht="64.5" customHeight="1" x14ac:dyDescent="0.25">
      <c r="A4" s="44" t="s">
        <v>140</v>
      </c>
      <c r="B4" s="45" t="s">
        <v>131</v>
      </c>
      <c r="C4" s="52">
        <v>1225</v>
      </c>
      <c r="D4" s="67">
        <v>35</v>
      </c>
      <c r="E4" s="47">
        <f>53.3+D4</f>
        <v>88.3</v>
      </c>
      <c r="F4" s="48" t="s">
        <v>132</v>
      </c>
      <c r="G4" s="49">
        <v>3700</v>
      </c>
      <c r="H4" s="50">
        <f>C4/G4*35</f>
        <v>11.587837837837839</v>
      </c>
      <c r="I4" s="51">
        <f>44.17+11.59</f>
        <v>55.760000000000005</v>
      </c>
      <c r="J4" s="44"/>
      <c r="K4" s="44"/>
      <c r="L4" s="44"/>
      <c r="M4" s="44"/>
    </row>
    <row r="5" spans="1:17" ht="66" customHeight="1" x14ac:dyDescent="0.25">
      <c r="A5" s="44" t="s">
        <v>143</v>
      </c>
      <c r="B5" s="53" t="s">
        <v>135</v>
      </c>
      <c r="C5" s="54">
        <v>1585.15</v>
      </c>
      <c r="D5" s="55">
        <f>G5/C5*35</f>
        <v>25.325678957827336</v>
      </c>
      <c r="E5" s="56">
        <f>48.33+D5</f>
        <v>73.655678957827334</v>
      </c>
      <c r="F5" s="45" t="s">
        <v>131</v>
      </c>
      <c r="G5" s="52">
        <v>1147</v>
      </c>
      <c r="H5" s="67">
        <v>35</v>
      </c>
      <c r="I5" s="47">
        <f>53.3+H5</f>
        <v>88.3</v>
      </c>
      <c r="J5" s="48" t="s">
        <v>130</v>
      </c>
      <c r="K5" s="49">
        <v>2650</v>
      </c>
      <c r="L5" s="50">
        <f>G5/K5*35</f>
        <v>15.149056603773584</v>
      </c>
      <c r="M5" s="51">
        <f>44.17+L5</f>
        <v>59.319056603773589</v>
      </c>
      <c r="O5" s="44"/>
      <c r="P5" s="44"/>
    </row>
    <row r="6" spans="1:17" ht="69" customHeight="1" x14ac:dyDescent="0.25">
      <c r="A6" s="44" t="s">
        <v>141</v>
      </c>
      <c r="B6" s="45" t="s">
        <v>134</v>
      </c>
      <c r="C6" s="52">
        <v>1495</v>
      </c>
      <c r="D6" s="67">
        <v>35</v>
      </c>
      <c r="E6" s="47">
        <f>43.33+D6</f>
        <v>78.33</v>
      </c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7" ht="70.5" customHeight="1" x14ac:dyDescent="0.25">
      <c r="A7" s="44" t="s">
        <v>142</v>
      </c>
      <c r="B7" s="57" t="s">
        <v>135</v>
      </c>
      <c r="C7" s="58">
        <v>889.15</v>
      </c>
      <c r="D7" s="67">
        <v>35</v>
      </c>
      <c r="E7" s="59">
        <f>48.33+D7</f>
        <v>83.33</v>
      </c>
      <c r="F7" s="60" t="s">
        <v>133</v>
      </c>
      <c r="G7" s="61">
        <v>915</v>
      </c>
      <c r="H7" s="62">
        <f>C7/G7*35</f>
        <v>34.011202185792349</v>
      </c>
      <c r="I7" s="51">
        <f>44.17+34.01</f>
        <v>78.180000000000007</v>
      </c>
      <c r="J7" s="44"/>
      <c r="K7" s="44"/>
      <c r="L7" s="44"/>
      <c r="M7" s="44"/>
      <c r="N7" s="44"/>
      <c r="O7" s="44"/>
      <c r="P7" s="44"/>
    </row>
    <row r="8" spans="1:17" ht="70.5" customHeight="1" x14ac:dyDescent="0.25">
      <c r="A8" s="81" t="s">
        <v>145</v>
      </c>
      <c r="B8" s="63" t="s">
        <v>134</v>
      </c>
      <c r="C8" s="64">
        <v>1100</v>
      </c>
      <c r="D8" s="65">
        <f>G8/C8*35</f>
        <v>23.582045454545455</v>
      </c>
      <c r="E8" s="66">
        <f>43.33+D8</f>
        <v>66.912045454545449</v>
      </c>
      <c r="F8" s="57" t="s">
        <v>135</v>
      </c>
      <c r="G8" s="82">
        <v>741.15</v>
      </c>
      <c r="H8" s="67">
        <v>35</v>
      </c>
      <c r="I8" s="83">
        <f>48.33+H8</f>
        <v>83.33</v>
      </c>
      <c r="J8" s="84" t="s">
        <v>136</v>
      </c>
      <c r="K8" s="85">
        <v>835</v>
      </c>
      <c r="L8" s="86">
        <f>G8/K8*35</f>
        <v>31.066167664670658</v>
      </c>
      <c r="M8" s="87">
        <f>53.33+L8</f>
        <v>84.396167664670656</v>
      </c>
      <c r="N8" s="68" t="s">
        <v>132</v>
      </c>
      <c r="O8" s="69">
        <v>2200</v>
      </c>
      <c r="P8" s="70">
        <f>G8/O8*35</f>
        <v>11.791022727272727</v>
      </c>
      <c r="Q8" s="71">
        <f>44.17+P8</f>
        <v>55.961022727272727</v>
      </c>
    </row>
  </sheetData>
  <pageMargins left="0.7" right="0.7" top="0.75" bottom="0.75" header="0.3" footer="0.3"/>
  <pageSetup orientation="portrait" r:id="rId1"/>
  <ignoredErrors>
    <ignoredError sqref="E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workbookViewId="0">
      <selection sqref="A1:M1"/>
    </sheetView>
  </sheetViews>
  <sheetFormatPr defaultRowHeight="15" x14ac:dyDescent="0.25"/>
  <cols>
    <col min="1" max="1" width="7.7109375" customWidth="1"/>
    <col min="2" max="2" width="36.7109375" customWidth="1"/>
    <col min="3" max="4" width="46.7109375" customWidth="1"/>
    <col min="5" max="5" width="45.7109375" customWidth="1"/>
    <col min="6" max="6" width="36.7109375" customWidth="1"/>
    <col min="7" max="8" width="46.7109375" customWidth="1"/>
    <col min="9" max="9" width="45.7109375" customWidth="1"/>
    <col min="10" max="10" width="36.7109375" customWidth="1"/>
    <col min="11" max="12" width="46.7109375" customWidth="1"/>
    <col min="13" max="13" width="45.7109375" customWidth="1"/>
    <col min="14" max="14" width="36.7109375" customWidth="1"/>
    <col min="15" max="16" width="46.7109375" customWidth="1"/>
    <col min="17" max="17" width="45.7109375" customWidth="1"/>
    <col min="18" max="18" width="36.7109375" customWidth="1"/>
    <col min="19" max="20" width="46.7109375" customWidth="1"/>
    <col min="21" max="21" width="45.7109375" customWidth="1"/>
    <col min="22" max="22" width="36.7109375" customWidth="1"/>
    <col min="23" max="24" width="46.7109375" customWidth="1"/>
    <col min="25" max="25" width="45.7109375" customWidth="1"/>
    <col min="26" max="26" width="36.7109375" customWidth="1"/>
    <col min="27" max="28" width="46.7109375" customWidth="1"/>
    <col min="29" max="29" width="45.7109375" customWidth="1"/>
  </cols>
  <sheetData>
    <row r="1" spans="1:29" ht="26.25" x14ac:dyDescent="0.4">
      <c r="A1" s="9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3" spans="1:29" x14ac:dyDescent="0.25">
      <c r="B3" s="6" t="s">
        <v>1</v>
      </c>
      <c r="C3" s="5"/>
      <c r="D3" s="5"/>
      <c r="E3" s="4"/>
      <c r="F3" s="6" t="s">
        <v>2</v>
      </c>
      <c r="G3" s="5"/>
      <c r="H3" s="5"/>
      <c r="I3" s="4"/>
      <c r="J3" s="6" t="s">
        <v>3</v>
      </c>
      <c r="K3" s="5"/>
      <c r="L3" s="5"/>
      <c r="M3" s="4"/>
      <c r="N3" s="6" t="s">
        <v>4</v>
      </c>
      <c r="O3" s="5"/>
      <c r="P3" s="5"/>
      <c r="Q3" s="4"/>
      <c r="R3" s="6" t="s">
        <v>5</v>
      </c>
      <c r="S3" s="5"/>
      <c r="T3" s="5"/>
      <c r="U3" s="4"/>
      <c r="V3" s="6" t="s">
        <v>6</v>
      </c>
      <c r="W3" s="5"/>
      <c r="X3" s="5"/>
      <c r="Y3" s="4"/>
      <c r="Z3" s="6" t="s">
        <v>7</v>
      </c>
      <c r="AA3" s="5"/>
      <c r="AB3" s="5"/>
      <c r="AC3" s="4"/>
    </row>
    <row r="4" spans="1:29" x14ac:dyDescent="0.25">
      <c r="B4" s="3" t="s">
        <v>8</v>
      </c>
      <c r="C4" s="2"/>
      <c r="D4" s="2"/>
      <c r="E4" s="1"/>
      <c r="F4" s="3" t="s">
        <v>8</v>
      </c>
      <c r="G4" s="2"/>
      <c r="H4" s="2"/>
      <c r="I4" s="1"/>
      <c r="J4" s="3" t="s">
        <v>8</v>
      </c>
      <c r="K4" s="2"/>
      <c r="L4" s="2"/>
      <c r="M4" s="1"/>
      <c r="N4" s="3" t="s">
        <v>8</v>
      </c>
      <c r="O4" s="2"/>
      <c r="P4" s="2"/>
      <c r="Q4" s="1"/>
      <c r="R4" s="3" t="s">
        <v>8</v>
      </c>
      <c r="S4" s="2"/>
      <c r="T4" s="2"/>
      <c r="U4" s="1"/>
      <c r="V4" s="3" t="s">
        <v>8</v>
      </c>
      <c r="W4" s="2"/>
      <c r="X4" s="2"/>
      <c r="Y4" s="1"/>
      <c r="Z4" s="3" t="s">
        <v>8</v>
      </c>
      <c r="AA4" s="2"/>
      <c r="AB4" s="2"/>
      <c r="AC4" s="1"/>
    </row>
    <row r="5" spans="1:29" ht="30" x14ac:dyDescent="0.25">
      <c r="A5" s="19" t="s">
        <v>17</v>
      </c>
      <c r="B5" s="20" t="s">
        <v>30</v>
      </c>
      <c r="C5" s="12" t="s">
        <v>31</v>
      </c>
      <c r="D5" s="12" t="s">
        <v>32</v>
      </c>
      <c r="E5" s="21" t="s">
        <v>33</v>
      </c>
      <c r="F5" s="22" t="s">
        <v>30</v>
      </c>
      <c r="G5" s="11" t="s">
        <v>31</v>
      </c>
      <c r="H5" s="11" t="s">
        <v>32</v>
      </c>
      <c r="I5" s="23" t="s">
        <v>33</v>
      </c>
      <c r="J5" s="20" t="s">
        <v>30</v>
      </c>
      <c r="K5" s="12" t="s">
        <v>31</v>
      </c>
      <c r="L5" s="12" t="s">
        <v>32</v>
      </c>
      <c r="M5" s="21" t="s">
        <v>33</v>
      </c>
      <c r="N5" s="22" t="s">
        <v>30</v>
      </c>
      <c r="O5" s="11" t="s">
        <v>31</v>
      </c>
      <c r="P5" s="11" t="s">
        <v>32</v>
      </c>
      <c r="Q5" s="23" t="s">
        <v>33</v>
      </c>
      <c r="R5" s="20" t="s">
        <v>30</v>
      </c>
      <c r="S5" s="12" t="s">
        <v>31</v>
      </c>
      <c r="T5" s="12" t="s">
        <v>32</v>
      </c>
      <c r="U5" s="21" t="s">
        <v>33</v>
      </c>
      <c r="V5" s="22" t="s">
        <v>30</v>
      </c>
      <c r="W5" s="11" t="s">
        <v>31</v>
      </c>
      <c r="X5" s="11" t="s">
        <v>32</v>
      </c>
      <c r="Y5" s="23" t="s">
        <v>33</v>
      </c>
      <c r="Z5" s="20" t="s">
        <v>30</v>
      </c>
      <c r="AA5" s="12" t="s">
        <v>31</v>
      </c>
      <c r="AB5" s="12" t="s">
        <v>32</v>
      </c>
      <c r="AC5" s="21" t="s">
        <v>33</v>
      </c>
    </row>
    <row r="6" spans="1:29" ht="60" x14ac:dyDescent="0.25">
      <c r="A6">
        <v>1</v>
      </c>
      <c r="B6" s="34" t="s">
        <v>34</v>
      </c>
      <c r="C6" s="24" t="s">
        <v>35</v>
      </c>
      <c r="D6" s="24" t="s">
        <v>36</v>
      </c>
      <c r="E6" s="35" t="s">
        <v>37</v>
      </c>
      <c r="F6" s="36" t="s">
        <v>38</v>
      </c>
      <c r="G6" s="38" t="s">
        <v>39</v>
      </c>
      <c r="H6" s="38" t="s">
        <v>40</v>
      </c>
      <c r="I6" s="37" t="s">
        <v>41</v>
      </c>
      <c r="J6" s="34" t="s">
        <v>42</v>
      </c>
      <c r="K6" s="24" t="s">
        <v>43</v>
      </c>
      <c r="L6" s="24" t="s">
        <v>44</v>
      </c>
      <c r="M6" s="35" t="s">
        <v>45</v>
      </c>
      <c r="N6" s="36" t="s">
        <v>46</v>
      </c>
      <c r="O6" s="38" t="s">
        <v>47</v>
      </c>
      <c r="P6" s="38" t="s">
        <v>48</v>
      </c>
      <c r="Q6" s="37" t="s">
        <v>49</v>
      </c>
      <c r="R6" s="34" t="s">
        <v>50</v>
      </c>
      <c r="S6" s="24" t="s">
        <v>51</v>
      </c>
      <c r="T6" s="24" t="s">
        <v>52</v>
      </c>
      <c r="U6" s="35" t="s">
        <v>53</v>
      </c>
      <c r="V6" s="36" t="s">
        <v>54</v>
      </c>
      <c r="W6" s="38" t="s">
        <v>55</v>
      </c>
      <c r="X6" s="38" t="s">
        <v>56</v>
      </c>
      <c r="Y6" s="37" t="s">
        <v>57</v>
      </c>
      <c r="Z6" s="34" t="s">
        <v>58</v>
      </c>
      <c r="AA6" s="24" t="s">
        <v>59</v>
      </c>
      <c r="AB6" s="24" t="s">
        <v>60</v>
      </c>
      <c r="AC6" s="35" t="s">
        <v>61</v>
      </c>
    </row>
    <row r="7" spans="1:29" ht="30" x14ac:dyDescent="0.25">
      <c r="A7">
        <v>2</v>
      </c>
      <c r="B7" s="34" t="s">
        <v>62</v>
      </c>
      <c r="C7" s="24" t="s">
        <v>63</v>
      </c>
      <c r="D7" s="24" t="s">
        <v>64</v>
      </c>
      <c r="E7" s="35" t="s">
        <v>65</v>
      </c>
      <c r="F7" s="36" t="s">
        <v>66</v>
      </c>
      <c r="G7" s="38" t="s">
        <v>67</v>
      </c>
      <c r="H7" s="38" t="s">
        <v>68</v>
      </c>
      <c r="I7" s="37" t="s">
        <v>69</v>
      </c>
      <c r="J7" s="34" t="s">
        <v>70</v>
      </c>
      <c r="K7" s="24" t="s">
        <v>71</v>
      </c>
      <c r="L7" s="24" t="s">
        <v>72</v>
      </c>
      <c r="M7" s="35" t="s">
        <v>73</v>
      </c>
      <c r="N7" s="36" t="s">
        <v>74</v>
      </c>
      <c r="O7" s="38" t="s">
        <v>75</v>
      </c>
      <c r="P7" s="38" t="s">
        <v>76</v>
      </c>
      <c r="Q7" s="37" t="s">
        <v>77</v>
      </c>
      <c r="R7" s="34" t="s">
        <v>78</v>
      </c>
      <c r="S7" s="24" t="s">
        <v>79</v>
      </c>
      <c r="T7" s="24" t="s">
        <v>80</v>
      </c>
      <c r="U7" s="35" t="s">
        <v>81</v>
      </c>
      <c r="V7" s="36" t="s">
        <v>82</v>
      </c>
      <c r="W7" s="38" t="s">
        <v>83</v>
      </c>
      <c r="X7" s="38" t="s">
        <v>84</v>
      </c>
      <c r="Y7" s="37" t="s">
        <v>85</v>
      </c>
      <c r="Z7" s="34" t="s">
        <v>86</v>
      </c>
      <c r="AA7" s="24" t="s">
        <v>87</v>
      </c>
      <c r="AB7" s="24" t="s">
        <v>88</v>
      </c>
      <c r="AC7" s="35" t="s">
        <v>89</v>
      </c>
    </row>
    <row r="8" spans="1:29" ht="30" x14ac:dyDescent="0.25">
      <c r="A8">
        <v>3</v>
      </c>
      <c r="B8" s="34" t="s">
        <v>90</v>
      </c>
      <c r="C8" s="24" t="s">
        <v>91</v>
      </c>
      <c r="D8" s="24" t="s">
        <v>92</v>
      </c>
      <c r="E8" s="35" t="s">
        <v>93</v>
      </c>
      <c r="F8" s="36" t="s">
        <v>94</v>
      </c>
      <c r="G8" s="38" t="s">
        <v>95</v>
      </c>
      <c r="H8" s="38" t="s">
        <v>96</v>
      </c>
      <c r="I8" s="37" t="s">
        <v>97</v>
      </c>
      <c r="J8" s="34" t="s">
        <v>98</v>
      </c>
      <c r="K8" s="24" t="s">
        <v>99</v>
      </c>
      <c r="L8" s="24" t="s">
        <v>100</v>
      </c>
      <c r="M8" s="35" t="s">
        <v>101</v>
      </c>
      <c r="N8" s="36" t="s">
        <v>102</v>
      </c>
      <c r="O8" s="38" t="s">
        <v>103</v>
      </c>
      <c r="P8" s="38" t="s">
        <v>104</v>
      </c>
      <c r="Q8" s="37" t="s">
        <v>105</v>
      </c>
      <c r="R8" s="34" t="s">
        <v>106</v>
      </c>
      <c r="S8" s="24" t="s">
        <v>107</v>
      </c>
      <c r="T8" s="24" t="s">
        <v>108</v>
      </c>
      <c r="U8" s="35" t="s">
        <v>109</v>
      </c>
      <c r="V8" s="36" t="s">
        <v>110</v>
      </c>
      <c r="W8" s="38" t="s">
        <v>111</v>
      </c>
      <c r="X8" s="38" t="s">
        <v>112</v>
      </c>
      <c r="Y8" s="37" t="s">
        <v>113</v>
      </c>
      <c r="Z8" s="34" t="s">
        <v>114</v>
      </c>
      <c r="AA8" s="24" t="s">
        <v>115</v>
      </c>
      <c r="AB8" s="24" t="s">
        <v>116</v>
      </c>
      <c r="AC8" s="35" t="s">
        <v>117</v>
      </c>
    </row>
  </sheetData>
  <mergeCells count="15">
    <mergeCell ref="Z3:AC3"/>
    <mergeCell ref="Z4:AC4"/>
    <mergeCell ref="N3:Q3"/>
    <mergeCell ref="N4:Q4"/>
    <mergeCell ref="R3:U3"/>
    <mergeCell ref="R4:U4"/>
    <mergeCell ref="V3:Y3"/>
    <mergeCell ref="V4:Y4"/>
    <mergeCell ref="A1:M1"/>
    <mergeCell ref="B3:E3"/>
    <mergeCell ref="B4:E4"/>
    <mergeCell ref="F3:I3"/>
    <mergeCell ref="F4:I4"/>
    <mergeCell ref="J3:M3"/>
    <mergeCell ref="J4:M4"/>
  </mergeCells>
  <pageMargins left="0.75" right="0.75" top="0.75" bottom="0.5" header="0.5" footer="0.7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E17" sqref="E17"/>
    </sheetView>
  </sheetViews>
  <sheetFormatPr defaultRowHeight="15" x14ac:dyDescent="0.25"/>
  <cols>
    <col min="1" max="1" width="7.7109375" customWidth="1"/>
    <col min="2" max="2" width="49.7109375" customWidth="1"/>
    <col min="3" max="3" width="60.7109375" customWidth="1"/>
    <col min="4" max="4" width="49.7109375" customWidth="1"/>
    <col min="5" max="5" width="60.7109375" customWidth="1"/>
    <col min="6" max="6" width="49.7109375" customWidth="1"/>
    <col min="7" max="7" width="60.7109375" customWidth="1"/>
    <col min="8" max="8" width="49.7109375" customWidth="1"/>
    <col min="9" max="9" width="60.7109375" customWidth="1"/>
    <col min="10" max="10" width="49.7109375" customWidth="1"/>
    <col min="11" max="11" width="60.7109375" customWidth="1"/>
    <col min="12" max="12" width="49.7109375" customWidth="1"/>
    <col min="13" max="13" width="60.7109375" customWidth="1"/>
    <col min="14" max="14" width="49.7109375" customWidth="1"/>
    <col min="15" max="15" width="60.7109375" customWidth="1"/>
  </cols>
  <sheetData>
    <row r="1" spans="1:15" ht="26.25" x14ac:dyDescent="0.4">
      <c r="A1" s="9" t="s">
        <v>118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3" spans="1:15" x14ac:dyDescent="0.25">
      <c r="B3" s="6" t="s">
        <v>1</v>
      </c>
      <c r="C3" s="4"/>
      <c r="D3" s="6" t="s">
        <v>2</v>
      </c>
      <c r="E3" s="4"/>
      <c r="F3" s="6" t="s">
        <v>3</v>
      </c>
      <c r="G3" s="4"/>
      <c r="H3" s="6" t="s">
        <v>4</v>
      </c>
      <c r="I3" s="4"/>
      <c r="J3" s="6" t="s">
        <v>5</v>
      </c>
      <c r="K3" s="4"/>
      <c r="L3" s="6" t="s">
        <v>6</v>
      </c>
      <c r="M3" s="4"/>
      <c r="N3" s="6" t="s">
        <v>7</v>
      </c>
      <c r="O3" s="4"/>
    </row>
    <row r="4" spans="1:15" x14ac:dyDescent="0.25">
      <c r="B4" s="3" t="s">
        <v>8</v>
      </c>
      <c r="C4" s="1"/>
      <c r="D4" s="3" t="s">
        <v>8</v>
      </c>
      <c r="E4" s="1"/>
      <c r="F4" s="3" t="s">
        <v>119</v>
      </c>
      <c r="G4" s="1"/>
      <c r="H4" s="3" t="s">
        <v>119</v>
      </c>
      <c r="I4" s="1"/>
      <c r="J4" s="3" t="s">
        <v>119</v>
      </c>
      <c r="K4" s="1"/>
      <c r="L4" s="3" t="s">
        <v>119</v>
      </c>
      <c r="M4" s="1"/>
      <c r="N4" s="3" t="s">
        <v>8</v>
      </c>
      <c r="O4" s="1"/>
    </row>
    <row r="5" spans="1:15" ht="30" x14ac:dyDescent="0.25">
      <c r="A5" s="19" t="s">
        <v>17</v>
      </c>
      <c r="B5" s="20" t="s">
        <v>120</v>
      </c>
      <c r="C5" s="21" t="s">
        <v>121</v>
      </c>
      <c r="D5" s="22" t="s">
        <v>120</v>
      </c>
      <c r="E5" s="23" t="s">
        <v>121</v>
      </c>
      <c r="F5" s="20" t="s">
        <v>120</v>
      </c>
      <c r="G5" s="21" t="s">
        <v>121</v>
      </c>
      <c r="H5" s="22" t="s">
        <v>120</v>
      </c>
      <c r="I5" s="23" t="s">
        <v>121</v>
      </c>
      <c r="J5" s="20" t="s">
        <v>120</v>
      </c>
      <c r="K5" s="21" t="s">
        <v>121</v>
      </c>
      <c r="L5" s="22" t="s">
        <v>120</v>
      </c>
      <c r="M5" s="23" t="s">
        <v>121</v>
      </c>
      <c r="N5" s="20" t="s">
        <v>120</v>
      </c>
      <c r="O5" s="21" t="s">
        <v>121</v>
      </c>
    </row>
    <row r="6" spans="1:15" ht="30" x14ac:dyDescent="0.25">
      <c r="A6">
        <v>1</v>
      </c>
      <c r="B6" s="34" t="s">
        <v>3</v>
      </c>
      <c r="C6" s="35" t="s">
        <v>122</v>
      </c>
      <c r="D6" s="36" t="s">
        <v>123</v>
      </c>
      <c r="E6" s="37" t="s">
        <v>124</v>
      </c>
      <c r="F6" s="34"/>
      <c r="G6" s="35"/>
      <c r="H6" s="36"/>
      <c r="I6" s="37"/>
      <c r="J6" s="34"/>
      <c r="K6" s="35"/>
      <c r="L6" s="36"/>
      <c r="M6" s="37"/>
      <c r="N6" s="34" t="s">
        <v>125</v>
      </c>
      <c r="O6" s="35" t="s">
        <v>126</v>
      </c>
    </row>
    <row r="7" spans="1:15" x14ac:dyDescent="0.25">
      <c r="A7">
        <v>2</v>
      </c>
      <c r="B7" s="34"/>
      <c r="C7" s="35"/>
      <c r="D7" s="36"/>
      <c r="E7" s="37"/>
      <c r="F7" s="34"/>
      <c r="G7" s="35"/>
      <c r="H7" s="36"/>
      <c r="I7" s="37"/>
      <c r="J7" s="34"/>
      <c r="K7" s="35"/>
      <c r="L7" s="36"/>
      <c r="M7" s="37"/>
      <c r="N7" s="34"/>
      <c r="O7" s="35"/>
    </row>
    <row r="8" spans="1:15" x14ac:dyDescent="0.25">
      <c r="A8">
        <v>3</v>
      </c>
      <c r="B8" s="34"/>
      <c r="C8" s="35"/>
      <c r="D8" s="36"/>
      <c r="E8" s="37"/>
      <c r="F8" s="34"/>
      <c r="G8" s="35"/>
      <c r="H8" s="36"/>
      <c r="I8" s="37"/>
      <c r="J8" s="34"/>
      <c r="K8" s="35"/>
      <c r="L8" s="36"/>
      <c r="M8" s="37"/>
      <c r="N8" s="34"/>
      <c r="O8" s="35"/>
    </row>
    <row r="9" spans="1:15" x14ac:dyDescent="0.25">
      <c r="A9">
        <v>4</v>
      </c>
      <c r="B9" s="34"/>
      <c r="C9" s="35"/>
      <c r="D9" s="36"/>
      <c r="E9" s="37"/>
      <c r="F9" s="34"/>
      <c r="G9" s="35"/>
      <c r="H9" s="36"/>
      <c r="I9" s="37"/>
      <c r="J9" s="34"/>
      <c r="K9" s="35"/>
      <c r="L9" s="36"/>
      <c r="M9" s="37"/>
      <c r="N9" s="34"/>
      <c r="O9" s="35"/>
    </row>
    <row r="10" spans="1:15" x14ac:dyDescent="0.25">
      <c r="A10">
        <v>5</v>
      </c>
      <c r="B10" s="34"/>
      <c r="C10" s="35"/>
      <c r="D10" s="36"/>
      <c r="E10" s="37"/>
      <c r="F10" s="34"/>
      <c r="G10" s="35"/>
      <c r="H10" s="36"/>
      <c r="I10" s="37"/>
      <c r="J10" s="34"/>
      <c r="K10" s="35"/>
      <c r="L10" s="36"/>
      <c r="M10" s="37"/>
      <c r="N10" s="34"/>
      <c r="O10" s="35"/>
    </row>
  </sheetData>
  <mergeCells count="15">
    <mergeCell ref="N3:O3"/>
    <mergeCell ref="N4:O4"/>
    <mergeCell ref="A1:M1"/>
    <mergeCell ref="B3:C3"/>
    <mergeCell ref="B4:C4"/>
    <mergeCell ref="D3:E3"/>
    <mergeCell ref="D4:E4"/>
    <mergeCell ref="F3:G3"/>
    <mergeCell ref="F4:G4"/>
    <mergeCell ref="H3:I3"/>
    <mergeCell ref="H4:I4"/>
    <mergeCell ref="J3:K3"/>
    <mergeCell ref="J4:K4"/>
    <mergeCell ref="L3:M3"/>
    <mergeCell ref="L4:M4"/>
  </mergeCells>
  <pageMargins left="0.75" right="0.75" top="0.75" bottom="0.5" header="0.5" footer="0.7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selection sqref="A1:M1"/>
    </sheetView>
  </sheetViews>
  <sheetFormatPr defaultRowHeight="15" x14ac:dyDescent="0.25"/>
  <cols>
    <col min="1" max="8" width="80.7109375" customWidth="1"/>
  </cols>
  <sheetData>
    <row r="1" spans="1:13" ht="26.25" x14ac:dyDescent="0.4">
      <c r="A1" s="9" t="s">
        <v>127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x14ac:dyDescent="0.25">
      <c r="B2" s="41" t="s">
        <v>1</v>
      </c>
      <c r="C2" s="11" t="s">
        <v>2</v>
      </c>
      <c r="D2" s="12" t="s">
        <v>3</v>
      </c>
      <c r="E2" s="11" t="s">
        <v>4</v>
      </c>
      <c r="F2" s="12" t="s">
        <v>5</v>
      </c>
      <c r="G2" s="11" t="s">
        <v>6</v>
      </c>
      <c r="H2" s="12" t="s">
        <v>7</v>
      </c>
    </row>
    <row r="3" spans="1:13" x14ac:dyDescent="0.25">
      <c r="A3" s="12" t="s">
        <v>128</v>
      </c>
      <c r="B3" s="39" t="s">
        <v>129</v>
      </c>
      <c r="C3" s="40" t="s">
        <v>129</v>
      </c>
      <c r="D3" s="39" t="s">
        <v>129</v>
      </c>
      <c r="E3" s="40" t="s">
        <v>129</v>
      </c>
      <c r="F3" s="39" t="s">
        <v>129</v>
      </c>
      <c r="G3" s="40" t="s">
        <v>129</v>
      </c>
      <c r="H3" s="39" t="s">
        <v>129</v>
      </c>
    </row>
  </sheetData>
  <mergeCells count="1">
    <mergeCell ref="A1:M1"/>
  </mergeCell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PriceSummary_0</vt:lpstr>
      <vt:lpstr>Comparison with Points</vt:lpstr>
      <vt:lpstr>References_1</vt:lpstr>
      <vt:lpstr>Subcontractors_2</vt:lpstr>
      <vt:lpstr>Conflict Of Interest_3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 Mandryk</dc:creator>
  <cp:lastModifiedBy>Brent Mandryk</cp:lastModifiedBy>
  <dcterms:created xsi:type="dcterms:W3CDTF">2019-10-22T19:09:29Z</dcterms:created>
  <dcterms:modified xsi:type="dcterms:W3CDTF">2019-10-28T19:39:29Z</dcterms:modified>
</cp:coreProperties>
</file>